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a.nazar\Documents\PORTAL TRANSPARENCIA\DOCUMENTOS PARA PORTAL\tesorería\"/>
    </mc:Choice>
  </mc:AlternateContent>
  <bookViews>
    <workbookView xWindow="0" yWindow="0" windowWidth="28800" windowHeight="12135"/>
  </bookViews>
  <sheets>
    <sheet name="FLUJO A ABR16" sheetId="1" r:id="rId1"/>
  </sheets>
  <externalReferences>
    <externalReference r:id="rId2"/>
  </externalReferences>
  <definedNames>
    <definedName name="_xlnm.Print_Area" localSheetId="0">'FLUJO A ABR16'!$A$1:$E$67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1" l="1"/>
  <c r="D65" i="1"/>
  <c r="D60" i="1"/>
  <c r="D58" i="1"/>
  <c r="D51" i="1"/>
  <c r="D47" i="1"/>
  <c r="D46" i="1"/>
  <c r="D45" i="1"/>
  <c r="D40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19" i="1"/>
  <c r="D18" i="1"/>
  <c r="D17" i="1"/>
  <c r="D16" i="1"/>
  <c r="D15" i="1"/>
  <c r="D14" i="1"/>
  <c r="D13" i="1"/>
  <c r="D12" i="1"/>
  <c r="D11" i="1"/>
  <c r="D10" i="1"/>
  <c r="D9" i="1"/>
  <c r="D56" i="1" l="1"/>
  <c r="D44" i="1"/>
  <c r="D48" i="1" s="1"/>
  <c r="D20" i="1"/>
  <c r="D8" i="1"/>
  <c r="D37" i="1" s="1"/>
  <c r="D61" i="1"/>
  <c r="D63" i="1" l="1"/>
</calcChain>
</file>

<file path=xl/comments1.xml><?xml version="1.0" encoding="utf-8"?>
<comments xmlns="http://schemas.openxmlformats.org/spreadsheetml/2006/main">
  <authors>
    <author>Mario Edgardo Vermont Garza</author>
  </authors>
  <commentList>
    <comment ref="D36" authorId="0" shapeId="0">
      <text>
        <r>
          <rPr>
            <b/>
            <sz val="9"/>
            <color indexed="81"/>
            <rFont val="Tahoma"/>
            <family val="2"/>
          </rPr>
          <t>Mario Edgardo Vermont Garza:</t>
        </r>
        <r>
          <rPr>
            <sz val="9"/>
            <color indexed="81"/>
            <rFont val="Tahoma"/>
            <family val="2"/>
          </rPr>
          <t xml:space="preserve">
INCLUIR VARIACION EN CTA DE CAMBIOS POR ERRORES CONTABLES 32520000, TAMBIEN SE INCLUYE EL MOVIMIENTO DEL LA CUENTA DE OTROS GASTOS EJERCICIOS ANTERIORES 55910000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</rPr>
          <t>Mario Edgardo Vermont Garza:</t>
        </r>
        <r>
          <rPr>
            <sz val="9"/>
            <color indexed="81"/>
            <rFont val="Tahoma"/>
            <family val="2"/>
          </rPr>
          <t xml:space="preserve">
SE INCLUYEN TODOS LOS CARGOS DE LA CUENTA 12311001 HASTA 12362001 (VER AUXILIARA CONTABLE) NO SE REGISTRAN LAS RECLASIFICACIONES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</rPr>
          <t>Mario Edgardo Vermont Garza:</t>
        </r>
        <r>
          <rPr>
            <sz val="9"/>
            <color indexed="81"/>
            <rFont val="Tahoma"/>
            <family val="2"/>
          </rPr>
          <t xml:space="preserve">
SE INCLUYEN CARGOS DE LA CTA 12411000 HASTA 12541001</t>
        </r>
      </text>
    </comment>
    <comment ref="D58" authorId="0" shapeId="0">
      <text>
        <r>
          <rPr>
            <b/>
            <sz val="9"/>
            <color indexed="81"/>
            <rFont val="Tahoma"/>
            <family val="2"/>
          </rPr>
          <t>Mario Edgardo Vermont Garza:</t>
        </r>
        <r>
          <rPr>
            <sz val="9"/>
            <color indexed="81"/>
            <rFont val="Tahoma"/>
            <family val="2"/>
          </rPr>
          <t xml:space="preserve">
AQUÍ SE PONEN LOS CARGOS DE LA CUENTA 2-1-3-0-0-000 MES A MES</t>
        </r>
      </text>
    </comment>
    <comment ref="D60" authorId="0" shapeId="0">
      <text>
        <r>
          <rPr>
            <b/>
            <sz val="9"/>
            <color indexed="81"/>
            <rFont val="Tahoma"/>
            <family val="2"/>
          </rPr>
          <t>Mario Edgardo Vermont Garza:</t>
        </r>
        <r>
          <rPr>
            <sz val="9"/>
            <color indexed="81"/>
            <rFont val="Tahoma"/>
            <family val="2"/>
          </rPr>
          <t xml:space="preserve">
INTERESES</t>
        </r>
      </text>
    </comment>
  </commentList>
</comments>
</file>

<file path=xl/sharedStrings.xml><?xml version="1.0" encoding="utf-8"?>
<sst xmlns="http://schemas.openxmlformats.org/spreadsheetml/2006/main" count="62" uniqueCount="54">
  <si>
    <t>Municipio de la Ciudad de Monterrey</t>
  </si>
  <si>
    <t>Estado de Flujos de Efectivo</t>
  </si>
  <si>
    <t>AL MES DE ABRIL</t>
  </si>
  <si>
    <t>Del ejercicio  2016</t>
  </si>
  <si>
    <t>Concepto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</si>
  <si>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</si>
  <si>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</si>
  <si>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</si>
  <si>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</si>
  <si>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</si>
  <si>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</si>
  <si>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</si>
  <si>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</si>
  <si>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</si>
  <si>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</si>
  <si>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</si>
  <si>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</si>
  <si>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</si>
  <si>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</si>
  <si>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</si>
  <si>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</si>
  <si>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</si>
  <si>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</si>
  <si>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</si>
  <si>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</si>
  <si>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</si>
  <si>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</si>
  <si>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</si>
  <si>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</si>
  <si>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</si>
  <si>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</si>
  <si>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</si>
  <si>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</si>
  <si>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</si>
  <si>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</si>
  <si>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</si>
  <si>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</si>
  <si>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</si>
  <si>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</si>
  <si>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</si>
  <si>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</si>
  <si>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</si>
  <si>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</si>
  <si>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</si>
  <si>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</si>
  <si>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</si>
  <si>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 xml:space="preserve">   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</si>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</sst>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 ;\-#,##0.00\ "/>
    <numFmt numFmtId="165" formatCode="#,##0.0"/>
    <numFmt numFmtId="166" formatCode="#,##0.0000000_ ;\-#,##0.0000000\ "/>
  </numFmts>
  <fonts count="8" x14ac:knownFonts="1">
    <font>
      <sz val="12"/>
      <color theme="1"/>
      <name val="Calibri"/>
      <family val="2"/>
      <scheme val="minor"/>
    </font>
    <font>
      <b/>
      <sz val="9"/>
      <color theme="0"/>
      <name val="Arial"/>
      <family val="2"/>
    </font>
    <font>
      <sz val="6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4" fillId="3" borderId="5" xfId="0" applyFont="1" applyFill="1" applyBorder="1" applyAlignment="1">
      <alignment horizontal="justify" vertical="center"/>
    </xf>
    <xf numFmtId="165" fontId="0" fillId="0" borderId="0" xfId="0" applyNumberFormat="1"/>
    <xf numFmtId="166" fontId="0" fillId="0" borderId="0" xfId="0" applyNumberFormat="1"/>
    <xf numFmtId="0" fontId="4" fillId="4" borderId="4" xfId="0" applyFont="1" applyFill="1" applyBorder="1" applyAlignment="1">
      <alignment horizontal="justify" vertical="center"/>
    </xf>
    <xf numFmtId="4" fontId="3" fillId="4" borderId="0" xfId="0" applyNumberFormat="1" applyFont="1" applyFill="1" applyAlignment="1">
      <alignment horizontal="right" vertical="center"/>
    </xf>
    <xf numFmtId="0" fontId="3" fillId="4" borderId="5" xfId="0" applyFont="1" applyFill="1" applyBorder="1" applyAlignment="1">
      <alignment horizontal="justify" vertical="center"/>
    </xf>
    <xf numFmtId="0" fontId="3" fillId="4" borderId="0" xfId="0" applyFont="1" applyFill="1" applyAlignment="1">
      <alignment horizontal="justify" vertical="center"/>
    </xf>
    <xf numFmtId="0" fontId="4" fillId="4" borderId="0" xfId="0" applyFont="1" applyFill="1" applyAlignment="1">
      <alignment horizontal="justify" vertical="center" wrapText="1"/>
    </xf>
    <xf numFmtId="4" fontId="4" fillId="4" borderId="0" xfId="0" applyNumberFormat="1" applyFont="1" applyFill="1" applyAlignment="1">
      <alignment horizontal="right" vertical="center"/>
    </xf>
    <xf numFmtId="0" fontId="4" fillId="4" borderId="5" xfId="0" applyFont="1" applyFill="1" applyBorder="1" applyAlignment="1">
      <alignment horizontal="justify" vertical="center"/>
    </xf>
    <xf numFmtId="0" fontId="4" fillId="4" borderId="0" xfId="0" applyFont="1" applyFill="1" applyAlignment="1">
      <alignment horizontal="justify" vertical="center"/>
    </xf>
    <xf numFmtId="4" fontId="5" fillId="4" borderId="0" xfId="0" applyNumberFormat="1" applyFont="1" applyFill="1" applyAlignment="1">
      <alignment horizontal="right" vertical="center" wrapText="1"/>
    </xf>
    <xf numFmtId="0" fontId="5" fillId="4" borderId="5" xfId="0" applyFont="1" applyFill="1" applyBorder="1" applyAlignment="1">
      <alignment horizontal="justify" vertical="center" wrapText="1"/>
    </xf>
    <xf numFmtId="0" fontId="4" fillId="4" borderId="0" xfId="0" applyFont="1" applyFill="1" applyAlignment="1">
      <alignment horizontal="right" vertical="center"/>
    </xf>
    <xf numFmtId="4" fontId="5" fillId="4" borderId="0" xfId="0" applyNumberFormat="1" applyFont="1" applyFill="1" applyAlignment="1">
      <alignment horizontal="right" vertical="center"/>
    </xf>
    <xf numFmtId="0" fontId="5" fillId="4" borderId="5" xfId="0" applyFont="1" applyFill="1" applyBorder="1" applyAlignment="1">
      <alignment horizontal="justify" vertical="center"/>
    </xf>
    <xf numFmtId="39" fontId="3" fillId="4" borderId="0" xfId="0" applyNumberFormat="1" applyFont="1" applyFill="1" applyAlignment="1">
      <alignment horizontal="right" vertical="center"/>
    </xf>
    <xf numFmtId="39" fontId="5" fillId="4" borderId="0" xfId="0" applyNumberFormat="1" applyFont="1" applyFill="1" applyAlignment="1">
      <alignment horizontal="right" vertical="center"/>
    </xf>
    <xf numFmtId="0" fontId="0" fillId="4" borderId="0" xfId="0" applyFill="1"/>
    <xf numFmtId="4" fontId="0" fillId="4" borderId="0" xfId="0" applyNumberFormat="1" applyFill="1"/>
    <xf numFmtId="164" fontId="0" fillId="4" borderId="0" xfId="0" applyNumberFormat="1" applyFill="1"/>
    <xf numFmtId="165" fontId="0" fillId="4" borderId="0" xfId="0" applyNumberFormat="1" applyFill="1"/>
    <xf numFmtId="0" fontId="5" fillId="4" borderId="4" xfId="0" applyFont="1" applyFill="1" applyBorder="1" applyAlignment="1">
      <alignment horizontal="justify" vertical="center" wrapText="1"/>
    </xf>
    <xf numFmtId="0" fontId="5" fillId="4" borderId="0" xfId="0" applyFont="1" applyFill="1" applyBorder="1" applyAlignment="1">
      <alignment horizontal="justify" vertical="center" wrapText="1"/>
    </xf>
    <xf numFmtId="0" fontId="4" fillId="4" borderId="6" xfId="0" applyFont="1" applyFill="1" applyBorder="1" applyAlignment="1">
      <alignment horizontal="justify" vertical="center"/>
    </xf>
    <xf numFmtId="0" fontId="4" fillId="4" borderId="7" xfId="0" applyFont="1" applyFill="1" applyBorder="1" applyAlignment="1">
      <alignment horizontal="justify" vertical="center"/>
    </xf>
    <xf numFmtId="0" fontId="4" fillId="4" borderId="8" xfId="0" applyFont="1" applyFill="1" applyBorder="1" applyAlignment="1">
      <alignment horizontal="justify" vertical="center"/>
    </xf>
    <xf numFmtId="0" fontId="3" fillId="4" borderId="0" xfId="0" applyFont="1" applyFill="1" applyAlignment="1">
      <alignment horizontal="justify" vertical="center"/>
    </xf>
    <xf numFmtId="0" fontId="5" fillId="4" borderId="4" xfId="0" applyFont="1" applyFill="1" applyBorder="1" applyAlignment="1">
      <alignment horizontal="justify" vertical="center"/>
    </xf>
    <xf numFmtId="0" fontId="5" fillId="4" borderId="0" xfId="0" applyFont="1" applyFill="1" applyBorder="1" applyAlignment="1">
      <alignment horizontal="justify" vertical="center"/>
    </xf>
    <xf numFmtId="0" fontId="4" fillId="4" borderId="4" xfId="0" applyFont="1" applyFill="1" applyBorder="1" applyAlignment="1">
      <alignment horizontal="justify" vertical="center"/>
    </xf>
    <xf numFmtId="0" fontId="4" fillId="4" borderId="0" xfId="0" applyFont="1" applyFill="1" applyBorder="1" applyAlignment="1">
      <alignment horizontal="justify" vertical="center"/>
    </xf>
    <xf numFmtId="0" fontId="4" fillId="4" borderId="5" xfId="0" applyFont="1" applyFill="1" applyBorder="1" applyAlignment="1">
      <alignment horizontal="justify" vertical="center"/>
    </xf>
    <xf numFmtId="0" fontId="3" fillId="3" borderId="4" xfId="0" applyFont="1" applyFill="1" applyBorder="1" applyAlignment="1">
      <alignment horizontal="justify" vertical="center"/>
    </xf>
    <xf numFmtId="0" fontId="3" fillId="3" borderId="0" xfId="0" applyFont="1" applyFill="1" applyBorder="1" applyAlignment="1">
      <alignment horizontal="justify" vertical="center"/>
    </xf>
    <xf numFmtId="0" fontId="3" fillId="4" borderId="4" xfId="0" applyFont="1" applyFill="1" applyBorder="1" applyAlignment="1">
      <alignment horizontal="justify" vertical="center"/>
    </xf>
    <xf numFmtId="0" fontId="3" fillId="4" borderId="0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2" xfId="0" applyFont="1" applyFill="1" applyBorder="1" applyAlignment="1">
      <alignment horizontal="justify" vertical="center"/>
    </xf>
    <xf numFmtId="0" fontId="2" fillId="3" borderId="3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el.quiroz/AppData/Local/Microsoft/Windows/Temporary%20Internet%20Files/Content.Outlook/QK8I7UGR/ESTADOS%20FINANCIEROS%20A%20ABRI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BR16"/>
      <sheetName val="FLUJO A ABR16"/>
      <sheetName val="SIT. FIN. ABR16"/>
      <sheetName val="EDO. ACTIV. ABR16"/>
      <sheetName val="VAR. HDA. PUB. A ABR16  (OK)"/>
      <sheetName val="ECSF A ABR16"/>
      <sheetName val="ANALITICO ABR16"/>
      <sheetName val="ejemplo VARIACION ABR16"/>
      <sheetName val="BAL 1ENEAL30ABR16"/>
    </sheetNames>
    <sheetDataSet>
      <sheetData sheetId="0">
        <row r="7">
          <cell r="H7">
            <v>928455450.13</v>
          </cell>
          <cell r="Q7">
            <v>370589663.10000002</v>
          </cell>
        </row>
        <row r="45">
          <cell r="V45">
            <v>75396605.24000001</v>
          </cell>
        </row>
        <row r="177">
          <cell r="T177">
            <v>408338.69000000041</v>
          </cell>
          <cell r="U177">
            <v>171683125.85999998</v>
          </cell>
        </row>
        <row r="209">
          <cell r="V209">
            <v>44036548.439999998</v>
          </cell>
        </row>
        <row r="220">
          <cell r="I220">
            <v>809440436.71000004</v>
          </cell>
        </row>
        <row r="229">
          <cell r="I229">
            <v>0</v>
          </cell>
        </row>
        <row r="235">
          <cell r="I235">
            <v>0</v>
          </cell>
        </row>
        <row r="237">
          <cell r="I237">
            <v>94447429.459999993</v>
          </cell>
        </row>
        <row r="243">
          <cell r="I243">
            <v>44568875.049999997</v>
          </cell>
        </row>
        <row r="248">
          <cell r="I248">
            <v>60144982.450000003</v>
          </cell>
        </row>
        <row r="258">
          <cell r="I258">
            <v>0</v>
          </cell>
        </row>
        <row r="263">
          <cell r="I263">
            <v>0</v>
          </cell>
        </row>
        <row r="267">
          <cell r="I267">
            <v>945381331.39999998</v>
          </cell>
        </row>
        <row r="271">
          <cell r="I271">
            <v>38749789.240000002</v>
          </cell>
        </row>
        <row r="291">
          <cell r="I291">
            <v>773627.79</v>
          </cell>
        </row>
        <row r="301">
          <cell r="H301">
            <v>539449065.75999999</v>
          </cell>
        </row>
        <row r="308">
          <cell r="H308">
            <v>22141449.73</v>
          </cell>
        </row>
        <row r="318">
          <cell r="H318">
            <v>234438354.34999999</v>
          </cell>
        </row>
        <row r="329">
          <cell r="H329">
            <v>0</v>
          </cell>
        </row>
        <row r="332">
          <cell r="H332">
            <v>6687499.96</v>
          </cell>
        </row>
        <row r="339">
          <cell r="H339">
            <v>0</v>
          </cell>
        </row>
        <row r="342">
          <cell r="H342">
            <v>2329803</v>
          </cell>
        </row>
        <row r="347">
          <cell r="H347">
            <v>145696384.52000001</v>
          </cell>
        </row>
        <row r="351">
          <cell r="H351">
            <v>0</v>
          </cell>
        </row>
        <row r="354">
          <cell r="H354">
            <v>0</v>
          </cell>
        </row>
        <row r="356">
          <cell r="H356">
            <v>0</v>
          </cell>
        </row>
        <row r="362">
          <cell r="H362">
            <v>0</v>
          </cell>
        </row>
        <row r="366">
          <cell r="H366">
            <v>0</v>
          </cell>
        </row>
        <row r="369">
          <cell r="H369">
            <v>0</v>
          </cell>
        </row>
        <row r="372">
          <cell r="H372">
            <v>1628544.31</v>
          </cell>
        </row>
        <row r="376">
          <cell r="H376">
            <v>47476050</v>
          </cell>
        </row>
        <row r="412">
          <cell r="U412">
            <v>691633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tabSelected="1" workbookViewId="0">
      <selection activeCell="F5" sqref="F5"/>
    </sheetView>
  </sheetViews>
  <sheetFormatPr baseColWidth="10" defaultRowHeight="15.75" x14ac:dyDescent="0.25"/>
  <cols>
    <col min="1" max="1" width="4.125" customWidth="1"/>
    <col min="2" max="2" width="5.125" customWidth="1"/>
    <col min="3" max="3" width="73.5" customWidth="1"/>
    <col min="4" max="4" width="18" bestFit="1" customWidth="1"/>
    <col min="6" max="6" width="15.25" style="22" bestFit="1" customWidth="1"/>
  </cols>
  <sheetData>
    <row r="1" spans="1:6" x14ac:dyDescent="0.25">
      <c r="A1" s="44" t="s">
        <v>0</v>
      </c>
      <c r="B1" s="45"/>
      <c r="C1" s="45"/>
      <c r="D1" s="45"/>
      <c r="E1" s="46"/>
    </row>
    <row r="2" spans="1:6" x14ac:dyDescent="0.25">
      <c r="A2" s="47" t="s">
        <v>1</v>
      </c>
      <c r="B2" s="48"/>
      <c r="C2" s="48"/>
      <c r="D2" s="48"/>
      <c r="E2" s="49"/>
    </row>
    <row r="3" spans="1:6" x14ac:dyDescent="0.25">
      <c r="A3" s="47" t="s">
        <v>2</v>
      </c>
      <c r="B3" s="48"/>
      <c r="C3" s="48"/>
      <c r="D3" s="48"/>
      <c r="E3" s="49"/>
    </row>
    <row r="4" spans="1:6" ht="16.5" thickBot="1" x14ac:dyDescent="0.3">
      <c r="A4" s="50" t="s">
        <v>3</v>
      </c>
      <c r="B4" s="51"/>
      <c r="C4" s="51"/>
      <c r="D4" s="51"/>
      <c r="E4" s="52"/>
    </row>
    <row r="5" spans="1:6" ht="16.5" thickBot="1" x14ac:dyDescent="0.3">
      <c r="A5" s="53" t="s">
        <v>4</v>
      </c>
      <c r="B5" s="54"/>
      <c r="C5" s="54"/>
      <c r="D5" s="1">
        <v>2016</v>
      </c>
      <c r="E5" s="2"/>
      <c r="F5" s="22" t="s">
        <v>53</v>
      </c>
    </row>
    <row r="6" spans="1:6" x14ac:dyDescent="0.25">
      <c r="A6" s="41"/>
      <c r="B6" s="42"/>
      <c r="C6" s="42"/>
      <c r="D6" s="42"/>
      <c r="E6" s="43"/>
    </row>
    <row r="7" spans="1:6" x14ac:dyDescent="0.25">
      <c r="A7" s="37" t="s">
        <v>5</v>
      </c>
      <c r="B7" s="38"/>
      <c r="C7" s="38"/>
      <c r="D7" s="3"/>
      <c r="E7" s="4"/>
    </row>
    <row r="8" spans="1:6" x14ac:dyDescent="0.25">
      <c r="A8" s="7"/>
      <c r="B8" s="31" t="s">
        <v>6</v>
      </c>
      <c r="C8" s="31"/>
      <c r="D8" s="8">
        <f>SUM(D9:D19)</f>
        <v>1993914810.7900002</v>
      </c>
      <c r="E8" s="9"/>
    </row>
    <row r="9" spans="1:6" x14ac:dyDescent="0.25">
      <c r="A9" s="7"/>
      <c r="B9" s="10"/>
      <c r="C9" s="11" t="s">
        <v>7</v>
      </c>
      <c r="D9" s="12">
        <f>+'[1]BALANZA ABR16'!I220</f>
        <v>809440436.71000004</v>
      </c>
      <c r="E9" s="13"/>
    </row>
    <row r="10" spans="1:6" x14ac:dyDescent="0.25">
      <c r="A10" s="7"/>
      <c r="B10" s="10"/>
      <c r="C10" s="11" t="s">
        <v>8</v>
      </c>
      <c r="D10" s="12">
        <f>+'[1]BALANZA ABR16'!I229</f>
        <v>0</v>
      </c>
      <c r="E10" s="13"/>
    </row>
    <row r="11" spans="1:6" x14ac:dyDescent="0.25">
      <c r="A11" s="7"/>
      <c r="B11" s="14"/>
      <c r="C11" s="11" t="s">
        <v>9</v>
      </c>
      <c r="D11" s="12">
        <f>+'[1]BALANZA ABR16'!I235</f>
        <v>0</v>
      </c>
      <c r="E11" s="13"/>
    </row>
    <row r="12" spans="1:6" x14ac:dyDescent="0.25">
      <c r="A12" s="7"/>
      <c r="B12" s="14"/>
      <c r="C12" s="11" t="s">
        <v>10</v>
      </c>
      <c r="D12" s="12">
        <f>+'[1]BALANZA ABR16'!I237</f>
        <v>94447429.459999993</v>
      </c>
      <c r="E12" s="13"/>
    </row>
    <row r="13" spans="1:6" x14ac:dyDescent="0.25">
      <c r="A13" s="7"/>
      <c r="B13" s="14"/>
      <c r="C13" s="11" t="s">
        <v>11</v>
      </c>
      <c r="D13" s="12">
        <f>+'[1]BALANZA ABR16'!I243</f>
        <v>44568875.049999997</v>
      </c>
      <c r="E13" s="13"/>
    </row>
    <row r="14" spans="1:6" x14ac:dyDescent="0.25">
      <c r="A14" s="7"/>
      <c r="B14" s="14"/>
      <c r="C14" s="11" t="s">
        <v>12</v>
      </c>
      <c r="D14" s="12">
        <f>+'[1]BALANZA ABR16'!I248</f>
        <v>60144982.450000003</v>
      </c>
      <c r="E14" s="13"/>
    </row>
    <row r="15" spans="1:6" x14ac:dyDescent="0.25">
      <c r="A15" s="7"/>
      <c r="B15" s="14"/>
      <c r="C15" s="11" t="s">
        <v>13</v>
      </c>
      <c r="D15" s="12">
        <f>+'[1]BALANZA ABR16'!I258</f>
        <v>0</v>
      </c>
      <c r="E15" s="13"/>
    </row>
    <row r="16" spans="1:6" ht="24" x14ac:dyDescent="0.25">
      <c r="A16" s="7"/>
      <c r="B16" s="14"/>
      <c r="C16" s="14" t="s">
        <v>14</v>
      </c>
      <c r="D16" s="12">
        <f>+'[1]BALANZA ABR16'!I263</f>
        <v>0</v>
      </c>
      <c r="E16" s="13"/>
    </row>
    <row r="17" spans="1:6" ht="13.15" customHeight="1" x14ac:dyDescent="0.25">
      <c r="A17" s="7"/>
      <c r="B17" s="14"/>
      <c r="C17" s="11" t="s">
        <v>15</v>
      </c>
      <c r="D17" s="12">
        <f>+'[1]BALANZA ABR16'!I267</f>
        <v>945381331.39999998</v>
      </c>
      <c r="E17" s="13"/>
    </row>
    <row r="18" spans="1:6" ht="13.15" customHeight="1" x14ac:dyDescent="0.25">
      <c r="A18" s="7"/>
      <c r="B18" s="14"/>
      <c r="C18" s="11" t="s">
        <v>16</v>
      </c>
      <c r="D18" s="12">
        <f>+'[1]BALANZA ABR16'!I271</f>
        <v>38749789.240000002</v>
      </c>
      <c r="E18" s="13"/>
    </row>
    <row r="19" spans="1:6" ht="13.15" customHeight="1" x14ac:dyDescent="0.25">
      <c r="A19" s="7"/>
      <c r="B19" s="14"/>
      <c r="C19" s="11" t="s">
        <v>17</v>
      </c>
      <c r="D19" s="12">
        <f>+'[1]BALANZA ABR16'!I291+'[1]BALANZA ABR16'!T177</f>
        <v>1181966.4800000004</v>
      </c>
      <c r="E19" s="13"/>
    </row>
    <row r="20" spans="1:6" ht="17.45" customHeight="1" x14ac:dyDescent="0.25">
      <c r="A20" s="7"/>
      <c r="B20" s="31" t="s">
        <v>18</v>
      </c>
      <c r="C20" s="31"/>
      <c r="D20" s="8">
        <f>SUM(D21:D36)</f>
        <v>1168782408.9300001</v>
      </c>
      <c r="E20" s="9"/>
      <c r="F20" s="23"/>
    </row>
    <row r="21" spans="1:6" ht="13.15" customHeight="1" x14ac:dyDescent="0.25">
      <c r="A21" s="7"/>
      <c r="B21" s="10"/>
      <c r="C21" s="11" t="s">
        <v>19</v>
      </c>
      <c r="D21" s="12">
        <f>+'[1]BALANZA ABR16'!H301</f>
        <v>539449065.75999999</v>
      </c>
      <c r="E21" s="13"/>
    </row>
    <row r="22" spans="1:6" ht="13.15" customHeight="1" x14ac:dyDescent="0.25">
      <c r="A22" s="7"/>
      <c r="B22" s="10"/>
      <c r="C22" s="11" t="s">
        <v>20</v>
      </c>
      <c r="D22" s="12">
        <f>+'[1]BALANZA ABR16'!H308</f>
        <v>22141449.73</v>
      </c>
      <c r="E22" s="13"/>
    </row>
    <row r="23" spans="1:6" ht="13.15" customHeight="1" x14ac:dyDescent="0.25">
      <c r="A23" s="7"/>
      <c r="B23" s="10"/>
      <c r="C23" s="11" t="s">
        <v>21</v>
      </c>
      <c r="D23" s="12">
        <f>+'[1]BALANZA ABR16'!H318</f>
        <v>234438354.34999999</v>
      </c>
      <c r="E23" s="13"/>
    </row>
    <row r="24" spans="1:6" ht="13.15" customHeight="1" x14ac:dyDescent="0.25">
      <c r="A24" s="7"/>
      <c r="B24" s="10"/>
      <c r="C24" s="11" t="s">
        <v>22</v>
      </c>
      <c r="D24" s="12">
        <f>+'[1]BALANZA ABR16'!H329</f>
        <v>0</v>
      </c>
      <c r="E24" s="13"/>
    </row>
    <row r="25" spans="1:6" ht="13.15" customHeight="1" x14ac:dyDescent="0.25">
      <c r="A25" s="7"/>
      <c r="B25" s="10"/>
      <c r="C25" s="11" t="s">
        <v>23</v>
      </c>
      <c r="D25" s="12">
        <f>+'[1]BALANZA ABR16'!H332</f>
        <v>6687499.96</v>
      </c>
      <c r="E25" s="13"/>
    </row>
    <row r="26" spans="1:6" ht="13.15" customHeight="1" x14ac:dyDescent="0.25">
      <c r="A26" s="7"/>
      <c r="B26" s="10"/>
      <c r="C26" s="11" t="s">
        <v>24</v>
      </c>
      <c r="D26" s="12">
        <f>+'[1]BALANZA ABR16'!H339</f>
        <v>0</v>
      </c>
      <c r="E26" s="13"/>
    </row>
    <row r="27" spans="1:6" ht="13.15" customHeight="1" x14ac:dyDescent="0.25">
      <c r="A27" s="7"/>
      <c r="B27" s="10"/>
      <c r="C27" s="11" t="s">
        <v>25</v>
      </c>
      <c r="D27" s="12">
        <f>+'[1]BALANZA ABR16'!H342</f>
        <v>2329803</v>
      </c>
      <c r="E27" s="13"/>
    </row>
    <row r="28" spans="1:6" ht="13.15" customHeight="1" x14ac:dyDescent="0.25">
      <c r="A28" s="7"/>
      <c r="B28" s="10"/>
      <c r="C28" s="11" t="s">
        <v>26</v>
      </c>
      <c r="D28" s="12">
        <f>+'[1]BALANZA ABR16'!H347</f>
        <v>145696384.52000001</v>
      </c>
      <c r="E28" s="13"/>
    </row>
    <row r="29" spans="1:6" ht="13.15" customHeight="1" x14ac:dyDescent="0.25">
      <c r="A29" s="7"/>
      <c r="B29" s="10"/>
      <c r="C29" s="11" t="s">
        <v>27</v>
      </c>
      <c r="D29" s="12">
        <f>+'[1]BALANZA ABR16'!H351</f>
        <v>0</v>
      </c>
      <c r="E29" s="13"/>
    </row>
    <row r="30" spans="1:6" ht="13.15" customHeight="1" x14ac:dyDescent="0.25">
      <c r="A30" s="7"/>
      <c r="B30" s="10"/>
      <c r="C30" s="11" t="s">
        <v>28</v>
      </c>
      <c r="D30" s="12">
        <f>+'[1]BALANZA ABR16'!H354</f>
        <v>0</v>
      </c>
      <c r="E30" s="13"/>
    </row>
    <row r="31" spans="1:6" ht="13.15" customHeight="1" x14ac:dyDescent="0.25">
      <c r="A31" s="7"/>
      <c r="B31" s="10"/>
      <c r="C31" s="11" t="s">
        <v>29</v>
      </c>
      <c r="D31" s="12">
        <f>+'[1]BALANZA ABR16'!H356</f>
        <v>0</v>
      </c>
      <c r="E31" s="13"/>
    </row>
    <row r="32" spans="1:6" ht="13.15" customHeight="1" x14ac:dyDescent="0.25">
      <c r="A32" s="7"/>
      <c r="B32" s="10"/>
      <c r="C32" s="11" t="s">
        <v>30</v>
      </c>
      <c r="D32" s="12">
        <f>+'[1]BALANZA ABR16'!H362</f>
        <v>0</v>
      </c>
      <c r="E32" s="13"/>
    </row>
    <row r="33" spans="1:6" ht="13.15" customHeight="1" x14ac:dyDescent="0.25">
      <c r="A33" s="7"/>
      <c r="B33" s="10"/>
      <c r="C33" s="11" t="s">
        <v>31</v>
      </c>
      <c r="D33" s="12">
        <f>+'[1]BALANZA ABR16'!H366</f>
        <v>0</v>
      </c>
      <c r="E33" s="13"/>
      <c r="F33" s="23"/>
    </row>
    <row r="34" spans="1:6" ht="13.15" customHeight="1" x14ac:dyDescent="0.25">
      <c r="A34" s="7"/>
      <c r="B34" s="10"/>
      <c r="C34" s="11" t="s">
        <v>32</v>
      </c>
      <c r="D34" s="12">
        <f>+'[1]BALANZA ABR16'!H369</f>
        <v>0</v>
      </c>
      <c r="E34" s="13"/>
    </row>
    <row r="35" spans="1:6" ht="13.15" customHeight="1" x14ac:dyDescent="0.25">
      <c r="A35" s="7"/>
      <c r="B35" s="10"/>
      <c r="C35" s="11" t="s">
        <v>33</v>
      </c>
      <c r="D35" s="12">
        <f>+'[1]BALANZA ABR16'!H372</f>
        <v>1628544.31</v>
      </c>
      <c r="E35" s="13"/>
    </row>
    <row r="36" spans="1:6" ht="13.15" customHeight="1" x14ac:dyDescent="0.25">
      <c r="A36" s="7"/>
      <c r="B36" s="10"/>
      <c r="C36" s="11" t="s">
        <v>34</v>
      </c>
      <c r="D36" s="12">
        <f>+'[1]BALANZA ABR16'!U177+'[1]BALANZA ABR16'!U412+'[1]BALANZA ABR16'!V209</f>
        <v>216411307.29999998</v>
      </c>
      <c r="E36" s="13"/>
    </row>
    <row r="37" spans="1:6" ht="13.15" customHeight="1" x14ac:dyDescent="0.25">
      <c r="A37" s="32" t="s">
        <v>35</v>
      </c>
      <c r="B37" s="33"/>
      <c r="C37" s="33"/>
      <c r="D37" s="15">
        <f>+D8-D20</f>
        <v>825132401.86000013</v>
      </c>
      <c r="E37" s="16"/>
    </row>
    <row r="38" spans="1:6" ht="13.15" customHeight="1" x14ac:dyDescent="0.25">
      <c r="A38" s="34"/>
      <c r="B38" s="35"/>
      <c r="C38" s="35"/>
      <c r="D38" s="35"/>
      <c r="E38" s="36"/>
    </row>
    <row r="39" spans="1:6" ht="13.15" customHeight="1" x14ac:dyDescent="0.25">
      <c r="A39" s="39" t="s">
        <v>36</v>
      </c>
      <c r="B39" s="40"/>
      <c r="C39" s="40"/>
      <c r="D39" s="17"/>
      <c r="E39" s="13"/>
    </row>
    <row r="40" spans="1:6" ht="13.15" customHeight="1" x14ac:dyDescent="0.25">
      <c r="A40" s="7"/>
      <c r="B40" s="31" t="s">
        <v>6</v>
      </c>
      <c r="C40" s="31"/>
      <c r="D40" s="8">
        <f>SUM(D41:D43)</f>
        <v>0</v>
      </c>
      <c r="E40" s="9"/>
    </row>
    <row r="41" spans="1:6" ht="13.15" customHeight="1" x14ac:dyDescent="0.25">
      <c r="A41" s="7"/>
      <c r="B41" s="14"/>
      <c r="C41" s="14" t="s">
        <v>37</v>
      </c>
      <c r="D41" s="12">
        <v>0</v>
      </c>
      <c r="E41" s="13"/>
    </row>
    <row r="42" spans="1:6" ht="13.15" customHeight="1" x14ac:dyDescent="0.25">
      <c r="A42" s="7"/>
      <c r="B42" s="14"/>
      <c r="C42" s="14" t="s">
        <v>38</v>
      </c>
      <c r="D42" s="12">
        <v>0</v>
      </c>
      <c r="E42" s="13"/>
    </row>
    <row r="43" spans="1:6" ht="13.15" customHeight="1" x14ac:dyDescent="0.25">
      <c r="A43" s="7"/>
      <c r="B43" s="14"/>
      <c r="C43" s="14" t="s">
        <v>39</v>
      </c>
      <c r="D43" s="12">
        <v>0</v>
      </c>
      <c r="E43" s="13"/>
      <c r="F43" s="23"/>
    </row>
    <row r="44" spans="1:6" ht="13.15" customHeight="1" x14ac:dyDescent="0.25">
      <c r="A44" s="7"/>
      <c r="B44" s="31" t="s">
        <v>18</v>
      </c>
      <c r="C44" s="31"/>
      <c r="D44" s="8">
        <f>SUM(D45:D47)</f>
        <v>109856593.90000001</v>
      </c>
      <c r="E44" s="9"/>
    </row>
    <row r="45" spans="1:6" ht="13.15" customHeight="1" x14ac:dyDescent="0.25">
      <c r="A45" s="7"/>
      <c r="B45" s="14"/>
      <c r="C45" s="14" t="s">
        <v>37</v>
      </c>
      <c r="D45" s="12">
        <f>1217337.67+197392.36+2339350.39+803042.25+2240610.71+15399171.51+269248.93+11815358.86</f>
        <v>34281512.68</v>
      </c>
      <c r="E45" s="13"/>
    </row>
    <row r="46" spans="1:6" ht="13.15" customHeight="1" x14ac:dyDescent="0.25">
      <c r="A46" s="7"/>
      <c r="B46" s="10"/>
      <c r="C46" s="14" t="s">
        <v>38</v>
      </c>
      <c r="D46" s="12">
        <f>179510+6933.6+4889.4-12857.02</f>
        <v>178475.98</v>
      </c>
      <c r="E46" s="13"/>
    </row>
    <row r="47" spans="1:6" ht="13.15" customHeight="1" x14ac:dyDescent="0.25">
      <c r="A47" s="7"/>
      <c r="B47" s="14"/>
      <c r="C47" s="14" t="s">
        <v>40</v>
      </c>
      <c r="D47" s="12">
        <f>+'[1]BALANZA ABR16'!V45</f>
        <v>75396605.24000001</v>
      </c>
      <c r="E47" s="13"/>
    </row>
    <row r="48" spans="1:6" ht="13.15" customHeight="1" x14ac:dyDescent="0.25">
      <c r="A48" s="32" t="s">
        <v>41</v>
      </c>
      <c r="B48" s="33"/>
      <c r="C48" s="33"/>
      <c r="D48" s="18">
        <f>+D40-D44</f>
        <v>-109856593.90000001</v>
      </c>
      <c r="E48" s="19"/>
    </row>
    <row r="49" spans="1:5" x14ac:dyDescent="0.25">
      <c r="A49" s="34"/>
      <c r="B49" s="35"/>
      <c r="C49" s="35"/>
      <c r="D49" s="35"/>
      <c r="E49" s="36"/>
    </row>
    <row r="50" spans="1:5" x14ac:dyDescent="0.25">
      <c r="A50" s="39" t="s">
        <v>42</v>
      </c>
      <c r="B50" s="40"/>
      <c r="C50" s="40"/>
      <c r="D50" s="17"/>
      <c r="E50" s="13"/>
    </row>
    <row r="51" spans="1:5" x14ac:dyDescent="0.25">
      <c r="A51" s="7"/>
      <c r="B51" s="31" t="s">
        <v>6</v>
      </c>
      <c r="C51" s="31"/>
      <c r="D51" s="8">
        <f>SUM(D52:D55)</f>
        <v>0</v>
      </c>
      <c r="E51" s="9"/>
    </row>
    <row r="52" spans="1:5" x14ac:dyDescent="0.25">
      <c r="A52" s="7"/>
      <c r="B52" s="14"/>
      <c r="C52" s="14" t="s">
        <v>43</v>
      </c>
      <c r="D52" s="12">
        <v>0</v>
      </c>
      <c r="E52" s="13"/>
    </row>
    <row r="53" spans="1:5" x14ac:dyDescent="0.25">
      <c r="A53" s="7"/>
      <c r="B53" s="10"/>
      <c r="C53" s="14" t="s">
        <v>44</v>
      </c>
      <c r="D53" s="12">
        <v>0</v>
      </c>
      <c r="E53" s="13"/>
    </row>
    <row r="54" spans="1:5" x14ac:dyDescent="0.25">
      <c r="A54" s="7"/>
      <c r="B54" s="10"/>
      <c r="C54" s="14" t="s">
        <v>45</v>
      </c>
      <c r="D54" s="12">
        <v>0</v>
      </c>
      <c r="E54" s="13"/>
    </row>
    <row r="55" spans="1:5" x14ac:dyDescent="0.25">
      <c r="A55" s="7"/>
      <c r="B55" s="10"/>
      <c r="C55" s="14" t="s">
        <v>46</v>
      </c>
      <c r="D55" s="12">
        <v>0</v>
      </c>
      <c r="E55" s="13"/>
    </row>
    <row r="56" spans="1:5" x14ac:dyDescent="0.25">
      <c r="A56" s="7"/>
      <c r="B56" s="31" t="s">
        <v>18</v>
      </c>
      <c r="C56" s="31"/>
      <c r="D56" s="8">
        <f>SUM(D57:D60)</f>
        <v>157410020.93000001</v>
      </c>
      <c r="E56" s="9"/>
    </row>
    <row r="57" spans="1:5" x14ac:dyDescent="0.25">
      <c r="A57" s="7"/>
      <c r="B57" s="14"/>
      <c r="C57" s="14" t="s">
        <v>47</v>
      </c>
      <c r="D57" s="12"/>
      <c r="E57" s="13"/>
    </row>
    <row r="58" spans="1:5" x14ac:dyDescent="0.25">
      <c r="A58" s="7"/>
      <c r="B58" s="10"/>
      <c r="C58" s="14" t="s">
        <v>44</v>
      </c>
      <c r="D58" s="12">
        <f>21603247.93+2402479+24292372+50000000+11635872</f>
        <v>109933970.93000001</v>
      </c>
      <c r="E58" s="13"/>
    </row>
    <row r="59" spans="1:5" x14ac:dyDescent="0.25">
      <c r="A59" s="7"/>
      <c r="B59" s="10"/>
      <c r="C59" s="14" t="s">
        <v>45</v>
      </c>
      <c r="D59" s="12"/>
      <c r="E59" s="13"/>
    </row>
    <row r="60" spans="1:5" x14ac:dyDescent="0.25">
      <c r="A60" s="7"/>
      <c r="B60" s="10"/>
      <c r="C60" s="14" t="s">
        <v>48</v>
      </c>
      <c r="D60" s="12">
        <f>+'[1]BALANZA ABR16'!H376</f>
        <v>47476050</v>
      </c>
      <c r="E60" s="13"/>
    </row>
    <row r="61" spans="1:5" x14ac:dyDescent="0.25">
      <c r="A61" s="32" t="s">
        <v>49</v>
      </c>
      <c r="B61" s="33"/>
      <c r="C61" s="33"/>
      <c r="D61" s="18">
        <f>+D51-D56</f>
        <v>-157410020.93000001</v>
      </c>
      <c r="E61" s="19"/>
    </row>
    <row r="62" spans="1:5" x14ac:dyDescent="0.25">
      <c r="A62" s="34"/>
      <c r="B62" s="35"/>
      <c r="C62" s="35"/>
      <c r="D62" s="35"/>
      <c r="E62" s="36"/>
    </row>
    <row r="63" spans="1:5" x14ac:dyDescent="0.25">
      <c r="A63" s="26" t="s">
        <v>50</v>
      </c>
      <c r="B63" s="27"/>
      <c r="C63" s="27"/>
      <c r="D63" s="15">
        <f>+D37+D48+D61</f>
        <v>557865787.03000021</v>
      </c>
      <c r="E63" s="16"/>
    </row>
    <row r="64" spans="1:5" x14ac:dyDescent="0.25">
      <c r="A64" s="34"/>
      <c r="B64" s="35"/>
      <c r="C64" s="35"/>
      <c r="D64" s="35"/>
      <c r="E64" s="36"/>
    </row>
    <row r="65" spans="1:7" ht="13.15" customHeight="1" x14ac:dyDescent="0.25">
      <c r="A65" s="32" t="s">
        <v>51</v>
      </c>
      <c r="B65" s="33"/>
      <c r="C65" s="33"/>
      <c r="D65" s="20">
        <f>+'[1]BALANZA ABR16'!Q7</f>
        <v>370589663.10000002</v>
      </c>
      <c r="E65" s="13"/>
    </row>
    <row r="66" spans="1:7" ht="13.15" customHeight="1" x14ac:dyDescent="0.25">
      <c r="A66" s="26" t="s">
        <v>52</v>
      </c>
      <c r="B66" s="27"/>
      <c r="C66" s="27"/>
      <c r="D66" s="21">
        <f>+'[1]BALANZA ABR16'!H7</f>
        <v>928455450.13</v>
      </c>
      <c r="E66" s="19"/>
      <c r="F66" s="24"/>
    </row>
    <row r="67" spans="1:7" ht="13.15" customHeight="1" thickBot="1" x14ac:dyDescent="0.3">
      <c r="A67" s="28"/>
      <c r="B67" s="29"/>
      <c r="C67" s="29"/>
      <c r="D67" s="29"/>
      <c r="E67" s="30"/>
      <c r="F67" s="25"/>
    </row>
    <row r="69" spans="1:7" x14ac:dyDescent="0.25">
      <c r="G69" s="5"/>
    </row>
    <row r="70" spans="1:7" x14ac:dyDescent="0.25">
      <c r="D70" s="6"/>
    </row>
  </sheetData>
  <mergeCells count="26">
    <mergeCell ref="A6:E6"/>
    <mergeCell ref="A1:E1"/>
    <mergeCell ref="A2:E2"/>
    <mergeCell ref="A3:E3"/>
    <mergeCell ref="A4:E4"/>
    <mergeCell ref="A5:C5"/>
    <mergeCell ref="B51:C51"/>
    <mergeCell ref="A7:C7"/>
    <mergeCell ref="B8:C8"/>
    <mergeCell ref="B20:C20"/>
    <mergeCell ref="A37:C37"/>
    <mergeCell ref="A38:E38"/>
    <mergeCell ref="A39:C39"/>
    <mergeCell ref="B40:C40"/>
    <mergeCell ref="B44:C44"/>
    <mergeCell ref="A48:C48"/>
    <mergeCell ref="A49:E49"/>
    <mergeCell ref="A50:C50"/>
    <mergeCell ref="A66:C66"/>
    <mergeCell ref="A67:E67"/>
    <mergeCell ref="B56:C56"/>
    <mergeCell ref="A61:C61"/>
    <mergeCell ref="A62:E62"/>
    <mergeCell ref="A63:C63"/>
    <mergeCell ref="A64:E64"/>
    <mergeCell ref="A65:C65"/>
  </mergeCells>
  <pageMargins left="0.70866141732283472" right="0.70866141732283472" top="0.74803149606299213" bottom="0.74803149606299213" header="0.31496062992125984" footer="0.31496062992125984"/>
  <pageSetup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 A ABR16</vt:lpstr>
      <vt:lpstr>'FLUJO A ABR16'!Área_de_impresión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Quiroz Perez</dc:creator>
  <cp:lastModifiedBy>Carla E. Nazar de Alva</cp:lastModifiedBy>
  <cp:lastPrinted>2016-05-16T15:48:15Z</cp:lastPrinted>
  <dcterms:created xsi:type="dcterms:W3CDTF">2016-05-12T20:09:24Z</dcterms:created>
  <dcterms:modified xsi:type="dcterms:W3CDTF">2016-05-23T14:46:26Z</dcterms:modified>
</cp:coreProperties>
</file>